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/>
  </bookViews>
  <sheets>
    <sheet name="Checklist" sheetId="1" r:id="rId1"/>
    <sheet name="Dashboard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8" i="2"/>
  <c r="D18" s="1"/>
  <c r="C17"/>
  <c r="D17" s="1"/>
  <c r="C16"/>
  <c r="D16" s="1"/>
  <c r="C15"/>
  <c r="D15" s="1"/>
  <c r="C14"/>
  <c r="D14" s="1"/>
  <c r="C13"/>
  <c r="D13" s="1"/>
  <c r="C12"/>
  <c r="D12" s="1"/>
  <c r="B8"/>
  <c r="D8" s="1"/>
  <c r="B7"/>
  <c r="B6"/>
  <c r="D6" s="1"/>
  <c r="B5"/>
  <c r="D5" s="1"/>
  <c r="B4"/>
  <c r="D4" s="1"/>
  <c r="E14" l="1"/>
  <c r="E18"/>
  <c r="E13"/>
  <c r="E17"/>
  <c r="E12"/>
  <c r="E16"/>
  <c r="E15"/>
</calcChain>
</file>

<file path=xl/sharedStrings.xml><?xml version="1.0" encoding="utf-8"?>
<sst xmlns="http://schemas.openxmlformats.org/spreadsheetml/2006/main" count="176" uniqueCount="97">
  <si>
    <t>SapyensDev - Checklist de Lanzamiento de Tienda Online · sapyensdev.com/blog/checklist-lanzar-tienda-online/</t>
  </si>
  <si>
    <t>#</t>
  </si>
  <si>
    <t>Fase</t>
  </si>
  <si>
    <t>Comprobación</t>
  </si>
  <si>
    <t>Cómo verificar</t>
  </si>
  <si>
    <t>Prioridad</t>
  </si>
  <si>
    <t>Estado</t>
  </si>
  <si>
    <t>Notas</t>
  </si>
  <si>
    <t>Fase - Pedido de prueba</t>
  </si>
  <si>
    <t>Pedido de prueba</t>
  </si>
  <si>
    <t>Compra completa con dinero real, de principio a fin</t>
  </si>
  <si>
    <t>Comprar con tarjeta real, sin modo pruebas</t>
  </si>
  <si>
    <t>Crítica</t>
  </si>
  <si>
    <t>Pendiente</t>
  </si>
  <si>
    <t>Emails del pedido: confirmación, envío y factura</t>
  </si>
  <si>
    <t>Comprobar que llegan, se leen bien en móvil y no caen en spam</t>
  </si>
  <si>
    <t>Devolución completa del pedido de prueba</t>
  </si>
  <si>
    <t>Ejercer el desistimiento: solicitud, instrucciones y reembolso</t>
  </si>
  <si>
    <t>Alta</t>
  </si>
  <si>
    <t>Pedido fallido a propósito</t>
  </si>
  <si>
    <t>Tarjeta rechazada y carrito abandonado a medias: la tienda debe responder con mensajes claros</t>
  </si>
  <si>
    <t>Fase - Checkout y pagos</t>
  </si>
  <si>
    <t>Checkout y pagos</t>
  </si>
  <si>
    <t>Todos los métodos de pago activos</t>
  </si>
  <si>
    <t>Probar tarjeta, Bizum, PayPal (los que ofrezcas) uno a uno</t>
  </si>
  <si>
    <t>Gastos de envío visibles antes del último paso</t>
  </si>
  <si>
    <t>Revisar que el coste aparece antes de llegar a pagar</t>
  </si>
  <si>
    <t>Checkout depurado, sin campos innecesarios</t>
  </si>
  <si>
    <t>Contar los campos del formulario: el ideal ronda los 12-14</t>
  </si>
  <si>
    <t>Media</t>
  </si>
  <si>
    <t>Compra como invitado disponible</t>
  </si>
  <si>
    <t>Comprobar que no obliga a crear cuenta antes de pagar</t>
  </si>
  <si>
    <t>Fase - Móvil y velocidad</t>
  </si>
  <si>
    <t>Móvil y velocidad</t>
  </si>
  <si>
    <t>Compra completa desde un móvil real con datos móviles</t>
  </si>
  <si>
    <t>Repetir la compra en un teléfono de gama media con 4G</t>
  </si>
  <si>
    <t>Velocidad de fichas y categorías medida</t>
  </si>
  <si>
    <t>Medir Core Web Vitals de una ficha y una categoría, no de la home</t>
  </si>
  <si>
    <t>Fase - Legal y confianza</t>
  </si>
  <si>
    <t>Legal y confianza</t>
  </si>
  <si>
    <t>Los cuatro textos legales publicados y adaptados</t>
  </si>
  <si>
    <t>Aviso legal, privacidad, cookies y condiciones de venta</t>
  </si>
  <si>
    <t>Banner de cookies que de verdad bloquea la analítica</t>
  </si>
  <si>
    <t>Comprobar que no se dispara ningún script hasta el consentimiento</t>
  </si>
  <si>
    <t>Casillas del checkout correctas legalmente</t>
  </si>
  <si>
    <t>Condiciones separadas de publicidad, ninguna premarcada</t>
  </si>
  <si>
    <t>HTTPS en todas las páginas</t>
  </si>
  <si>
    <t>Revisar el candado y que no haya avisos de contenido mixto</t>
  </si>
  <si>
    <t>Datos de contacto reales y visibles</t>
  </si>
  <si>
    <t>Comprobar que aparecen en pie de página o página de contacto</t>
  </si>
  <si>
    <t>Fase - Catálogo</t>
  </si>
  <si>
    <t>Catálogo</t>
  </si>
  <si>
    <t>Fichas de los productos principales revisadas</t>
  </si>
  <si>
    <t>Descripción propia, fotos, precio y stock de los 20 productos estrella</t>
  </si>
  <si>
    <t>Productos agotados y descatalogados controlados</t>
  </si>
  <si>
    <t>Verificar que no se pueden comprar y que no dan error 404</t>
  </si>
  <si>
    <t>Fase - Día del lanzamiento</t>
  </si>
  <si>
    <t>Día del lanzamiento</t>
  </si>
  <si>
    <t>Search Console verificado y sitemap enviado</t>
  </si>
  <si>
    <t>Enviar el sitemap y confirmar el primer rastreo</t>
  </si>
  <si>
    <t>Analítica funcionando y probada</t>
  </si>
  <si>
    <t>Probar visita, añadir al carrito y compra completa</t>
  </si>
  <si>
    <t>Comprobar que no queda ningún noindex de desarrollo activo</t>
  </si>
  <si>
    <t>Copia de seguridad hecha y restauración verificada</t>
  </si>
  <si>
    <t>Restaurar la copia de verdad, no solo comprobar que existe</t>
  </si>
  <si>
    <t>Formulario de contacto y teléfono probados</t>
  </si>
  <si>
    <t>Enviar un mensaje de prueba y confirmar que llega</t>
  </si>
  <si>
    <t>Fase - Primera semana</t>
  </si>
  <si>
    <t>Primera semana</t>
  </si>
  <si>
    <t>Revisión diaria de pedidos y errores</t>
  </si>
  <si>
    <t>Repasar uno a uno los primeros pedidos reales</t>
  </si>
  <si>
    <t>Indexación vigilada en Search Console</t>
  </si>
  <si>
    <t>Comprobar que categorías y fichas se van indexando</t>
  </si>
  <si>
    <t>Velocidad re-medida con tráfico real</t>
  </si>
  <si>
    <t>Volver a medir la ficha más visitada a mitad de semana</t>
  </si>
  <si>
    <t>Primeras automatizaciones activadas</t>
  </si>
  <si>
    <t>Email de carrito abandonado, confirmaciones, aviso de stock</t>
  </si>
  <si>
    <t>Primera petición de reseñas</t>
  </si>
  <si>
    <t>Pedir reseña a los primeros compradores satisfechos</t>
  </si>
  <si>
    <t>Baja</t>
  </si>
  <si>
    <t>SapyensDev - Dashboard de Lanzamiento</t>
  </si>
  <si>
    <t>ESTADO GENERAL - Resumen del lanzamiento</t>
  </si>
  <si>
    <t>Métrica</t>
  </si>
  <si>
    <t>Valor</t>
  </si>
  <si>
    <t>Objetivo</t>
  </si>
  <si>
    <t>Casillas OK</t>
  </si>
  <si>
    <t>Requieren revision</t>
  </si>
  <si>
    <t>Errores detectados</t>
  </si>
  <si>
    <t>Pendientes de revisar</t>
  </si>
  <si>
    <t>Preparacion para lanzar (0-100)</t>
  </si>
  <si>
    <t>PROGRESO POR FASE - % de checks completados con OK</t>
  </si>
  <si>
    <t>Total checks</t>
  </si>
  <si>
    <t>OK</t>
  </si>
  <si>
    <t>% completado</t>
  </si>
  <si>
    <t>INSTRUCCIONES: rellena el estado de cada casilla en la hoja «Checklist» usando el desplegable (Pendiente / OK / Revisar / Error). El Dashboard se actualiza solo.</t>
  </si>
  <si>
    <t>Guia completa: sapyensdev.com/blog/checklist-lanzar-tienda-online/  |  Lanzamos tu tienda con nosotros: sapyensdev.com/servicios/diseno-programacion-tiendas-online/</t>
  </si>
  <si>
    <t>Robots.txt validado y contraseñas del entorno de pruebas retiradas</t>
  </si>
</sst>
</file>

<file path=xl/styles.xml><?xml version="1.0" encoding="utf-8"?>
<styleSheet xmlns="http://schemas.openxmlformats.org/spreadsheetml/2006/main">
  <numFmts count="1">
    <numFmt numFmtId="164" formatCode="0\ %"/>
  </numFmts>
  <fonts count="18">
    <font>
      <sz val="11"/>
      <color theme="1"/>
      <name val="Calibri"/>
      <family val="2"/>
      <charset val="1"/>
    </font>
    <font>
      <b/>
      <sz val="14"/>
      <color rgb="FFFFFFFF"/>
      <name val="Calibri"/>
      <charset val="1"/>
    </font>
    <font>
      <b/>
      <sz val="10"/>
      <color rgb="FFFFFFFF"/>
      <name val="Calibri"/>
      <charset val="1"/>
    </font>
    <font>
      <sz val="9"/>
      <color rgb="FF888888"/>
      <name val="Calibri"/>
      <charset val="1"/>
    </font>
    <font>
      <sz val="10"/>
      <color rgb="FF222222"/>
      <name val="Calibri"/>
      <charset val="1"/>
    </font>
    <font>
      <sz val="9"/>
      <color rgb="FF555555"/>
      <name val="Calibri"/>
      <charset val="1"/>
    </font>
    <font>
      <b/>
      <sz val="9"/>
      <color rgb="FFD93025"/>
      <name val="Calibri"/>
      <charset val="1"/>
    </font>
    <font>
      <sz val="10"/>
      <color rgb="FF888888"/>
      <name val="Calibri"/>
      <charset val="1"/>
    </font>
    <font>
      <b/>
      <sz val="9"/>
      <color rgb="FFF89517"/>
      <name val="Calibri"/>
      <charset val="1"/>
    </font>
    <font>
      <b/>
      <sz val="9"/>
      <color rgb="FF888888"/>
      <name val="Calibri"/>
      <charset val="1"/>
    </font>
    <font>
      <b/>
      <sz val="11"/>
      <color rgb="FFFFFFFF"/>
      <name val="Calibri"/>
      <charset val="1"/>
    </font>
    <font>
      <b/>
      <sz val="10"/>
      <color rgb="FF1E3134"/>
      <name val="Calibri"/>
      <charset val="1"/>
    </font>
    <font>
      <b/>
      <sz val="10"/>
      <color rgb="FF222222"/>
      <name val="Calibri"/>
      <charset val="1"/>
    </font>
    <font>
      <b/>
      <sz val="12"/>
      <color rgb="FF00454F"/>
      <name val="Calibri"/>
      <charset val="1"/>
    </font>
    <font>
      <sz val="10"/>
      <color rgb="FF555555"/>
      <name val="Calibri"/>
      <charset val="1"/>
    </font>
    <font>
      <b/>
      <sz val="11"/>
      <color rgb="FF00454F"/>
      <name val="Calibri"/>
      <charset val="1"/>
    </font>
    <font>
      <b/>
      <sz val="10"/>
      <color rgb="FF00454F"/>
      <name val="Calibri"/>
      <charset val="1"/>
    </font>
    <font>
      <sz val="9"/>
      <color rgb="FF00454F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1E3134"/>
        <bgColor rgb="FF222222"/>
      </patternFill>
    </fill>
    <fill>
      <patternFill patternType="solid">
        <fgColor rgb="FF30707B"/>
        <bgColor rgb="FF008080"/>
      </patternFill>
    </fill>
    <fill>
      <patternFill patternType="solid">
        <fgColor rgb="FFF7FEFF"/>
        <bgColor rgb="FFFFFFFF"/>
      </patternFill>
    </fill>
    <fill>
      <patternFill patternType="solid">
        <fgColor rgb="FFFFFFFF"/>
        <bgColor rgb="FFF7FE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0" fillId="4" borderId="0" xfId="0" applyFill="1"/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0" fillId="5" borderId="0" xfId="0" applyFill="1"/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164" fontId="16" fillId="4" borderId="0" xfId="0" applyNumberFormat="1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164" fontId="16" fillId="5" borderId="0" xfId="0" applyNumberFormat="1" applyFont="1" applyFill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30707B"/>
      <rgbColor rgb="FFC0C0C0"/>
      <rgbColor rgb="FF888888"/>
      <rgbColor rgb="FF9999FF"/>
      <rgbColor rgb="FF993366"/>
      <rgbColor rgb="FFF7FEF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89517"/>
      <rgbColor rgb="FFFF6600"/>
      <rgbColor rgb="FF555555"/>
      <rgbColor rgb="FF969696"/>
      <rgbColor rgb="FF00454F"/>
      <rgbColor rgb="FF339966"/>
      <rgbColor rgb="FF003300"/>
      <rgbColor rgb="FF222222"/>
      <rgbColor rgb="FFD93025"/>
      <rgbColor rgb="FF993366"/>
      <rgbColor rgb="FF333399"/>
      <rgbColor rgb="FF1E313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pane ySplit="2" topLeftCell="A3" activePane="bottomLeft" state="frozen"/>
      <selection pane="bottomLeft" activeCell="B4" sqref="B4"/>
    </sheetView>
  </sheetViews>
  <sheetFormatPr baseColWidth="10" defaultColWidth="8.7109375" defaultRowHeight="15"/>
  <cols>
    <col min="1" max="1" width="4" customWidth="1"/>
    <col min="2" max="2" width="22" customWidth="1"/>
    <col min="3" max="3" width="52" customWidth="1"/>
    <col min="4" max="4" width="46" customWidth="1"/>
    <col min="5" max="5" width="10" customWidth="1"/>
    <col min="6" max="6" width="14" customWidth="1"/>
    <col min="7" max="7" width="28" customWidth="1"/>
  </cols>
  <sheetData>
    <row r="1" spans="1:7" ht="27.75" customHeight="1">
      <c r="A1" s="33" t="s">
        <v>0</v>
      </c>
      <c r="B1" s="33"/>
      <c r="C1" s="33"/>
      <c r="D1" s="33"/>
      <c r="E1" s="33"/>
      <c r="F1" s="33"/>
      <c r="G1" s="33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5" customHeight="1">
      <c r="A3" s="32" t="s">
        <v>8</v>
      </c>
      <c r="B3" s="32"/>
      <c r="C3" s="32"/>
      <c r="D3" s="32"/>
      <c r="E3" s="32"/>
      <c r="F3" s="32"/>
      <c r="G3" s="32"/>
    </row>
    <row r="4" spans="1:7" ht="30" customHeight="1">
      <c r="A4" s="2">
        <v>1</v>
      </c>
      <c r="B4" s="3" t="s">
        <v>9</v>
      </c>
      <c r="C4" s="4" t="s">
        <v>10</v>
      </c>
      <c r="D4" s="5" t="s">
        <v>11</v>
      </c>
      <c r="E4" s="6" t="s">
        <v>12</v>
      </c>
      <c r="F4" s="7" t="s">
        <v>13</v>
      </c>
      <c r="G4" s="8"/>
    </row>
    <row r="5" spans="1:7" ht="30" customHeight="1">
      <c r="A5" s="9">
        <v>2</v>
      </c>
      <c r="B5" s="10" t="s">
        <v>9</v>
      </c>
      <c r="C5" s="11" t="s">
        <v>14</v>
      </c>
      <c r="D5" s="12" t="s">
        <v>15</v>
      </c>
      <c r="E5" s="13" t="s">
        <v>12</v>
      </c>
      <c r="F5" s="14" t="s">
        <v>13</v>
      </c>
      <c r="G5" s="15"/>
    </row>
    <row r="6" spans="1:7" ht="30" customHeight="1">
      <c r="A6" s="2">
        <v>3</v>
      </c>
      <c r="B6" s="3" t="s">
        <v>9</v>
      </c>
      <c r="C6" s="4" t="s">
        <v>16</v>
      </c>
      <c r="D6" s="5" t="s">
        <v>17</v>
      </c>
      <c r="E6" s="16" t="s">
        <v>18</v>
      </c>
      <c r="F6" s="7" t="s">
        <v>13</v>
      </c>
      <c r="G6" s="8"/>
    </row>
    <row r="7" spans="1:7" ht="30" customHeight="1">
      <c r="A7" s="9">
        <v>4</v>
      </c>
      <c r="B7" s="10" t="s">
        <v>9</v>
      </c>
      <c r="C7" s="11" t="s">
        <v>19</v>
      </c>
      <c r="D7" s="12" t="s">
        <v>20</v>
      </c>
      <c r="E7" s="17" t="s">
        <v>18</v>
      </c>
      <c r="F7" s="14" t="s">
        <v>13</v>
      </c>
      <c r="G7" s="15"/>
    </row>
    <row r="8" spans="1:7" ht="15" customHeight="1">
      <c r="A8" s="32" t="s">
        <v>21</v>
      </c>
      <c r="B8" s="32"/>
      <c r="C8" s="32"/>
      <c r="D8" s="32"/>
      <c r="E8" s="32"/>
      <c r="F8" s="32"/>
      <c r="G8" s="32"/>
    </row>
    <row r="9" spans="1:7" ht="30" customHeight="1">
      <c r="A9" s="9">
        <v>5</v>
      </c>
      <c r="B9" s="10" t="s">
        <v>22</v>
      </c>
      <c r="C9" s="11" t="s">
        <v>23</v>
      </c>
      <c r="D9" s="12" t="s">
        <v>24</v>
      </c>
      <c r="E9" s="13" t="s">
        <v>12</v>
      </c>
      <c r="F9" s="14" t="s">
        <v>13</v>
      </c>
      <c r="G9" s="15"/>
    </row>
    <row r="10" spans="1:7" ht="30" customHeight="1">
      <c r="A10" s="2">
        <v>6</v>
      </c>
      <c r="B10" s="3" t="s">
        <v>22</v>
      </c>
      <c r="C10" s="4" t="s">
        <v>25</v>
      </c>
      <c r="D10" s="5" t="s">
        <v>26</v>
      </c>
      <c r="E10" s="16" t="s">
        <v>18</v>
      </c>
      <c r="F10" s="7" t="s">
        <v>13</v>
      </c>
      <c r="G10" s="8"/>
    </row>
    <row r="11" spans="1:7" ht="30" customHeight="1">
      <c r="A11" s="9">
        <v>7</v>
      </c>
      <c r="B11" s="10" t="s">
        <v>22</v>
      </c>
      <c r="C11" s="11" t="s">
        <v>27</v>
      </c>
      <c r="D11" s="12" t="s">
        <v>28</v>
      </c>
      <c r="E11" s="17" t="s">
        <v>29</v>
      </c>
      <c r="F11" s="14" t="s">
        <v>13</v>
      </c>
      <c r="G11" s="15"/>
    </row>
    <row r="12" spans="1:7" ht="30" customHeight="1">
      <c r="A12" s="2">
        <v>8</v>
      </c>
      <c r="B12" s="3" t="s">
        <v>22</v>
      </c>
      <c r="C12" s="4" t="s">
        <v>30</v>
      </c>
      <c r="D12" s="5" t="s">
        <v>31</v>
      </c>
      <c r="E12" s="16" t="s">
        <v>29</v>
      </c>
      <c r="F12" s="7" t="s">
        <v>13</v>
      </c>
      <c r="G12" s="8"/>
    </row>
    <row r="13" spans="1:7" ht="15" customHeight="1">
      <c r="A13" s="32" t="s">
        <v>32</v>
      </c>
      <c r="B13" s="32"/>
      <c r="C13" s="32"/>
      <c r="D13" s="32"/>
      <c r="E13" s="32"/>
      <c r="F13" s="32"/>
      <c r="G13" s="32"/>
    </row>
    <row r="14" spans="1:7" ht="30" customHeight="1">
      <c r="A14" s="2">
        <v>9</v>
      </c>
      <c r="B14" s="3" t="s">
        <v>33</v>
      </c>
      <c r="C14" s="4" t="s">
        <v>34</v>
      </c>
      <c r="D14" s="5" t="s">
        <v>35</v>
      </c>
      <c r="E14" s="6" t="s">
        <v>12</v>
      </c>
      <c r="F14" s="7" t="s">
        <v>13</v>
      </c>
      <c r="G14" s="8"/>
    </row>
    <row r="15" spans="1:7" ht="30" customHeight="1">
      <c r="A15" s="9">
        <v>10</v>
      </c>
      <c r="B15" s="10" t="s">
        <v>33</v>
      </c>
      <c r="C15" s="11" t="s">
        <v>36</v>
      </c>
      <c r="D15" s="12" t="s">
        <v>37</v>
      </c>
      <c r="E15" s="17" t="s">
        <v>18</v>
      </c>
      <c r="F15" s="14" t="s">
        <v>13</v>
      </c>
      <c r="G15" s="15"/>
    </row>
    <row r="16" spans="1:7" ht="15" customHeight="1">
      <c r="A16" s="32" t="s">
        <v>38</v>
      </c>
      <c r="B16" s="32"/>
      <c r="C16" s="32"/>
      <c r="D16" s="32"/>
      <c r="E16" s="32"/>
      <c r="F16" s="32"/>
      <c r="G16" s="32"/>
    </row>
    <row r="17" spans="1:7" ht="30" customHeight="1">
      <c r="A17" s="9">
        <v>11</v>
      </c>
      <c r="B17" s="10" t="s">
        <v>39</v>
      </c>
      <c r="C17" s="11" t="s">
        <v>40</v>
      </c>
      <c r="D17" s="12" t="s">
        <v>41</v>
      </c>
      <c r="E17" s="13" t="s">
        <v>12</v>
      </c>
      <c r="F17" s="14" t="s">
        <v>13</v>
      </c>
      <c r="G17" s="15"/>
    </row>
    <row r="18" spans="1:7" ht="30" customHeight="1">
      <c r="A18" s="2">
        <v>12</v>
      </c>
      <c r="B18" s="3" t="s">
        <v>39</v>
      </c>
      <c r="C18" s="4" t="s">
        <v>42</v>
      </c>
      <c r="D18" s="5" t="s">
        <v>43</v>
      </c>
      <c r="E18" s="6" t="s">
        <v>12</v>
      </c>
      <c r="F18" s="7" t="s">
        <v>13</v>
      </c>
      <c r="G18" s="8"/>
    </row>
    <row r="19" spans="1:7" ht="30" customHeight="1">
      <c r="A19" s="9">
        <v>13</v>
      </c>
      <c r="B19" s="10" t="s">
        <v>39</v>
      </c>
      <c r="C19" s="11" t="s">
        <v>44</v>
      </c>
      <c r="D19" s="12" t="s">
        <v>45</v>
      </c>
      <c r="E19" s="17" t="s">
        <v>18</v>
      </c>
      <c r="F19" s="14" t="s">
        <v>13</v>
      </c>
      <c r="G19" s="15"/>
    </row>
    <row r="20" spans="1:7" ht="30" customHeight="1">
      <c r="A20" s="2">
        <v>14</v>
      </c>
      <c r="B20" s="3" t="s">
        <v>39</v>
      </c>
      <c r="C20" s="4" t="s">
        <v>46</v>
      </c>
      <c r="D20" s="5" t="s">
        <v>47</v>
      </c>
      <c r="E20" s="6" t="s">
        <v>12</v>
      </c>
      <c r="F20" s="7" t="s">
        <v>13</v>
      </c>
      <c r="G20" s="8"/>
    </row>
    <row r="21" spans="1:7" ht="30" customHeight="1">
      <c r="A21" s="9">
        <v>15</v>
      </c>
      <c r="B21" s="10" t="s">
        <v>39</v>
      </c>
      <c r="C21" s="11" t="s">
        <v>48</v>
      </c>
      <c r="D21" s="12" t="s">
        <v>49</v>
      </c>
      <c r="E21" s="17" t="s">
        <v>29</v>
      </c>
      <c r="F21" s="14" t="s">
        <v>13</v>
      </c>
      <c r="G21" s="15"/>
    </row>
    <row r="22" spans="1:7" ht="15" customHeight="1">
      <c r="A22" s="32" t="s">
        <v>50</v>
      </c>
      <c r="B22" s="32"/>
      <c r="C22" s="32"/>
      <c r="D22" s="32"/>
      <c r="E22" s="32"/>
      <c r="F22" s="32"/>
      <c r="G22" s="32"/>
    </row>
    <row r="23" spans="1:7" ht="30" customHeight="1">
      <c r="A23" s="9">
        <v>16</v>
      </c>
      <c r="B23" s="10" t="s">
        <v>51</v>
      </c>
      <c r="C23" s="11" t="s">
        <v>52</v>
      </c>
      <c r="D23" s="12" t="s">
        <v>53</v>
      </c>
      <c r="E23" s="17" t="s">
        <v>18</v>
      </c>
      <c r="F23" s="14" t="s">
        <v>13</v>
      </c>
      <c r="G23" s="15"/>
    </row>
    <row r="24" spans="1:7" ht="30" customHeight="1">
      <c r="A24" s="2">
        <v>17</v>
      </c>
      <c r="B24" s="3" t="s">
        <v>51</v>
      </c>
      <c r="C24" s="4" t="s">
        <v>54</v>
      </c>
      <c r="D24" s="5" t="s">
        <v>55</v>
      </c>
      <c r="E24" s="16" t="s">
        <v>29</v>
      </c>
      <c r="F24" s="7" t="s">
        <v>13</v>
      </c>
      <c r="G24" s="8"/>
    </row>
    <row r="25" spans="1:7" ht="15" customHeight="1">
      <c r="A25" s="32" t="s">
        <v>56</v>
      </c>
      <c r="B25" s="32"/>
      <c r="C25" s="32"/>
      <c r="D25" s="32"/>
      <c r="E25" s="32"/>
      <c r="F25" s="32"/>
      <c r="G25" s="32"/>
    </row>
    <row r="26" spans="1:7" ht="30" customHeight="1">
      <c r="A26" s="2">
        <v>18</v>
      </c>
      <c r="B26" s="3" t="s">
        <v>57</v>
      </c>
      <c r="C26" s="4" t="s">
        <v>58</v>
      </c>
      <c r="D26" s="5" t="s">
        <v>59</v>
      </c>
      <c r="E26" s="6" t="s">
        <v>12</v>
      </c>
      <c r="F26" s="7" t="s">
        <v>13</v>
      </c>
      <c r="G26" s="8"/>
    </row>
    <row r="27" spans="1:7" ht="30" customHeight="1">
      <c r="A27" s="9">
        <v>19</v>
      </c>
      <c r="B27" s="10" t="s">
        <v>57</v>
      </c>
      <c r="C27" s="11" t="s">
        <v>60</v>
      </c>
      <c r="D27" s="12" t="s">
        <v>61</v>
      </c>
      <c r="E27" s="13" t="s">
        <v>12</v>
      </c>
      <c r="F27" s="14" t="s">
        <v>13</v>
      </c>
      <c r="G27" s="15"/>
    </row>
    <row r="28" spans="1:7" ht="30" customHeight="1">
      <c r="A28" s="2">
        <v>20</v>
      </c>
      <c r="B28" s="3" t="s">
        <v>57</v>
      </c>
      <c r="C28" s="4" t="s">
        <v>96</v>
      </c>
      <c r="D28" s="5" t="s">
        <v>62</v>
      </c>
      <c r="E28" s="6" t="s">
        <v>12</v>
      </c>
      <c r="F28" s="7" t="s">
        <v>13</v>
      </c>
      <c r="G28" s="8"/>
    </row>
    <row r="29" spans="1:7" ht="30" customHeight="1">
      <c r="A29" s="9">
        <v>21</v>
      </c>
      <c r="B29" s="10" t="s">
        <v>57</v>
      </c>
      <c r="C29" s="11" t="s">
        <v>63</v>
      </c>
      <c r="D29" s="12" t="s">
        <v>64</v>
      </c>
      <c r="E29" s="13" t="s">
        <v>12</v>
      </c>
      <c r="F29" s="14" t="s">
        <v>13</v>
      </c>
      <c r="G29" s="15"/>
    </row>
    <row r="30" spans="1:7" ht="30" customHeight="1">
      <c r="A30" s="2">
        <v>22</v>
      </c>
      <c r="B30" s="3" t="s">
        <v>57</v>
      </c>
      <c r="C30" s="4" t="s">
        <v>65</v>
      </c>
      <c r="D30" s="5" t="s">
        <v>66</v>
      </c>
      <c r="E30" s="16" t="s">
        <v>18</v>
      </c>
      <c r="F30" s="7" t="s">
        <v>13</v>
      </c>
      <c r="G30" s="8"/>
    </row>
    <row r="31" spans="1:7" ht="15" customHeight="1">
      <c r="A31" s="32" t="s">
        <v>67</v>
      </c>
      <c r="B31" s="32"/>
      <c r="C31" s="32"/>
      <c r="D31" s="32"/>
      <c r="E31" s="32"/>
      <c r="F31" s="32"/>
      <c r="G31" s="32"/>
    </row>
    <row r="32" spans="1:7" ht="30" customHeight="1">
      <c r="A32" s="2">
        <v>23</v>
      </c>
      <c r="B32" s="3" t="s">
        <v>68</v>
      </c>
      <c r="C32" s="4" t="s">
        <v>69</v>
      </c>
      <c r="D32" s="5" t="s">
        <v>70</v>
      </c>
      <c r="E32" s="6" t="s">
        <v>12</v>
      </c>
      <c r="F32" s="7" t="s">
        <v>13</v>
      </c>
      <c r="G32" s="8"/>
    </row>
    <row r="33" spans="1:7" ht="30" customHeight="1">
      <c r="A33" s="9">
        <v>24</v>
      </c>
      <c r="B33" s="10" t="s">
        <v>68</v>
      </c>
      <c r="C33" s="11" t="s">
        <v>71</v>
      </c>
      <c r="D33" s="12" t="s">
        <v>72</v>
      </c>
      <c r="E33" s="17" t="s">
        <v>18</v>
      </c>
      <c r="F33" s="14" t="s">
        <v>13</v>
      </c>
      <c r="G33" s="15"/>
    </row>
    <row r="34" spans="1:7" ht="30" customHeight="1">
      <c r="A34" s="2">
        <v>25</v>
      </c>
      <c r="B34" s="3" t="s">
        <v>68</v>
      </c>
      <c r="C34" s="4" t="s">
        <v>73</v>
      </c>
      <c r="D34" s="5" t="s">
        <v>74</v>
      </c>
      <c r="E34" s="16" t="s">
        <v>18</v>
      </c>
      <c r="F34" s="7" t="s">
        <v>13</v>
      </c>
      <c r="G34" s="8"/>
    </row>
    <row r="35" spans="1:7" ht="30" customHeight="1">
      <c r="A35" s="9">
        <v>26</v>
      </c>
      <c r="B35" s="10" t="s">
        <v>68</v>
      </c>
      <c r="C35" s="11" t="s">
        <v>75</v>
      </c>
      <c r="D35" s="12" t="s">
        <v>76</v>
      </c>
      <c r="E35" s="17" t="s">
        <v>29</v>
      </c>
      <c r="F35" s="14" t="s">
        <v>13</v>
      </c>
      <c r="G35" s="15"/>
    </row>
    <row r="36" spans="1:7" ht="30" customHeight="1">
      <c r="A36" s="2">
        <v>27</v>
      </c>
      <c r="B36" s="3" t="s">
        <v>68</v>
      </c>
      <c r="C36" s="4" t="s">
        <v>77</v>
      </c>
      <c r="D36" s="5" t="s">
        <v>78</v>
      </c>
      <c r="E36" s="18" t="s">
        <v>79</v>
      </c>
      <c r="F36" s="7" t="s">
        <v>13</v>
      </c>
      <c r="G36" s="8"/>
    </row>
  </sheetData>
  <mergeCells count="8">
    <mergeCell ref="A22:G22"/>
    <mergeCell ref="A25:G25"/>
    <mergeCell ref="A31:G31"/>
    <mergeCell ref="A1:G1"/>
    <mergeCell ref="A3:G3"/>
    <mergeCell ref="A8:G8"/>
    <mergeCell ref="A13:G13"/>
    <mergeCell ref="A16:G16"/>
  </mergeCells>
  <dataValidations count="1">
    <dataValidation type="list" allowBlank="1" sqref="F3:F56">
      <formula1>"Pendiente,OK,Revisar,Error"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I13" sqref="I13"/>
    </sheetView>
  </sheetViews>
  <sheetFormatPr baseColWidth="10" defaultColWidth="8.7109375" defaultRowHeight="15"/>
  <cols>
    <col min="1" max="1" width="30" customWidth="1"/>
    <col min="2" max="3" width="16" customWidth="1"/>
    <col min="4" max="5" width="18" customWidth="1"/>
  </cols>
  <sheetData>
    <row r="1" spans="1:5" ht="27.75" customHeight="1">
      <c r="A1" s="34" t="s">
        <v>80</v>
      </c>
      <c r="B1" s="34"/>
      <c r="C1" s="34"/>
      <c r="D1" s="34"/>
      <c r="E1" s="34"/>
    </row>
    <row r="2" spans="1:5">
      <c r="A2" s="35" t="s">
        <v>81</v>
      </c>
      <c r="B2" s="35"/>
      <c r="C2" s="35"/>
      <c r="D2" s="35"/>
      <c r="E2" s="35"/>
    </row>
    <row r="3" spans="1:5">
      <c r="A3" s="19" t="s">
        <v>82</v>
      </c>
      <c r="B3" s="19" t="s">
        <v>83</v>
      </c>
      <c r="C3" s="19" t="s">
        <v>84</v>
      </c>
      <c r="D3" s="19" t="s">
        <v>6</v>
      </c>
    </row>
    <row r="4" spans="1:5" ht="15.75">
      <c r="A4" s="20" t="s">
        <v>85</v>
      </c>
      <c r="B4" s="21">
        <f>COUNTIF(Checklist!F3:F36,"OK")</f>
        <v>0</v>
      </c>
      <c r="C4" s="7">
        <v>27</v>
      </c>
      <c r="D4" s="22" t="str">
        <f>IF(B4/C4&gt;=0.8,"LISTO",IF(B4/C4&gt;=0.5,"EN PROGRESO","NO LANZAR AUN"))</f>
        <v>NO LANZAR AUN</v>
      </c>
    </row>
    <row r="5" spans="1:5" ht="15.75">
      <c r="A5" s="23" t="s">
        <v>86</v>
      </c>
      <c r="B5" s="24">
        <f>COUNTIF(Checklist!F3:F36,"Revisar")</f>
        <v>0</v>
      </c>
      <c r="C5" s="14">
        <v>0</v>
      </c>
      <c r="D5" s="25" t="str">
        <f>IF(B5=0,"Ninguna",B5&amp;" pendientes")</f>
        <v>Ninguna</v>
      </c>
    </row>
    <row r="6" spans="1:5" ht="15.75">
      <c r="A6" s="20" t="s">
        <v>87</v>
      </c>
      <c r="B6" s="21">
        <f>COUNTIF(Checklist!F3:F36,"Error")</f>
        <v>0</v>
      </c>
      <c r="C6" s="7">
        <v>0</v>
      </c>
      <c r="D6" s="22" t="str">
        <f>IF(B6=0,"Sin errores",B6&amp;" errores")</f>
        <v>Sin errores</v>
      </c>
    </row>
    <row r="7" spans="1:5" ht="15.75">
      <c r="A7" s="23" t="s">
        <v>88</v>
      </c>
      <c r="B7" s="24">
        <f>COUNTIF(Checklist!F3:F36,"Pendiente")</f>
        <v>27</v>
      </c>
      <c r="C7" s="14">
        <v>0</v>
      </c>
    </row>
    <row r="8" spans="1:5" ht="15.75">
      <c r="A8" s="20" t="s">
        <v>89</v>
      </c>
      <c r="B8" s="21">
        <f>ROUND((COUNTIF(Checklist!F3:F36,"OK")*100 + COUNTIF(Checklist!F3:F36,"Revisar")*50) / 27, 1)</f>
        <v>0</v>
      </c>
      <c r="C8" s="7">
        <v>100</v>
      </c>
      <c r="D8" s="22" t="str">
        <f>IF(B8&gt;=80,"LISTO PARA ABRIR",IF(B8&gt;=60,"CASI LISTO",IF(B8&gt;=40,"FALTA TRABAJO","NO LANZAR AUN")))</f>
        <v>NO LANZAR AUN</v>
      </c>
    </row>
    <row r="10" spans="1:5">
      <c r="A10" s="35" t="s">
        <v>90</v>
      </c>
      <c r="B10" s="35"/>
      <c r="C10" s="35"/>
      <c r="D10" s="35"/>
      <c r="E10" s="35"/>
    </row>
    <row r="11" spans="1:5">
      <c r="A11" s="19" t="s">
        <v>2</v>
      </c>
      <c r="B11" s="19" t="s">
        <v>91</v>
      </c>
      <c r="C11" s="19" t="s">
        <v>92</v>
      </c>
      <c r="D11" s="19" t="s">
        <v>93</v>
      </c>
      <c r="E11" s="19" t="s">
        <v>6</v>
      </c>
    </row>
    <row r="12" spans="1:5">
      <c r="A12" s="20" t="s">
        <v>9</v>
      </c>
      <c r="B12" s="26">
        <v>4</v>
      </c>
      <c r="C12" s="27">
        <f>COUNTIFS(Checklist!B3:B36,"Pedido de prueba",Checklist!F3:F36,"OK")</f>
        <v>0</v>
      </c>
      <c r="D12" s="28">
        <f>IFERROR(C12/4,0)</f>
        <v>0</v>
      </c>
      <c r="E12" s="22" t="str">
        <f>IF(C12/4&gt;=0.8,"BIEN",IF(C12/4&gt;=0.5,"EN PROGRESO",IF(C12/4&gt;0,"ACCION URGENTE","SIN INICIAR")))</f>
        <v>SIN INICIAR</v>
      </c>
    </row>
    <row r="13" spans="1:5">
      <c r="A13" s="23" t="s">
        <v>22</v>
      </c>
      <c r="B13" s="29">
        <v>4</v>
      </c>
      <c r="C13" s="30">
        <f>COUNTIFS(Checklist!B3:B36,"Checkout y pagos",Checklist!F3:F36,"OK")</f>
        <v>0</v>
      </c>
      <c r="D13" s="31">
        <f>IFERROR(C13/4,0)</f>
        <v>0</v>
      </c>
      <c r="E13" s="25" t="str">
        <f>IF(C13/4&gt;=0.8,"BIEN",IF(C13/4&gt;=0.5,"EN PROGRESO",IF(C13/4&gt;0,"ACCION URGENTE","SIN INICIAR")))</f>
        <v>SIN INICIAR</v>
      </c>
    </row>
    <row r="14" spans="1:5">
      <c r="A14" s="20" t="s">
        <v>33</v>
      </c>
      <c r="B14" s="26">
        <v>2</v>
      </c>
      <c r="C14" s="27">
        <f>COUNTIFS(Checklist!B3:B36,"Móvil y velocidad",Checklist!F3:F36,"OK")</f>
        <v>0</v>
      </c>
      <c r="D14" s="28">
        <f>IFERROR(C14/2,0)</f>
        <v>0</v>
      </c>
      <c r="E14" s="22" t="str">
        <f>IF(C14/2&gt;=0.8,"BIEN",IF(C14/2&gt;=0.5,"EN PROGRESO",IF(C14/2&gt;0,"ACCION URGENTE","SIN INICIAR")))</f>
        <v>SIN INICIAR</v>
      </c>
    </row>
    <row r="15" spans="1:5">
      <c r="A15" s="23" t="s">
        <v>39</v>
      </c>
      <c r="B15" s="29">
        <v>5</v>
      </c>
      <c r="C15" s="30">
        <f>COUNTIFS(Checklist!B3:B36,"Legal y confianza",Checklist!F3:F36,"OK")</f>
        <v>0</v>
      </c>
      <c r="D15" s="31">
        <f>IFERROR(C15/5,0)</f>
        <v>0</v>
      </c>
      <c r="E15" s="25" t="str">
        <f>IF(C15/5&gt;=0.8,"BIEN",IF(C15/5&gt;=0.5,"EN PROGRESO",IF(C15/5&gt;0,"ACCION URGENTE","SIN INICIAR")))</f>
        <v>SIN INICIAR</v>
      </c>
    </row>
    <row r="16" spans="1:5">
      <c r="A16" s="20" t="s">
        <v>51</v>
      </c>
      <c r="B16" s="26">
        <v>2</v>
      </c>
      <c r="C16" s="27">
        <f>COUNTIFS(Checklist!B3:B36,"Catálogo",Checklist!F3:F36,"OK")</f>
        <v>0</v>
      </c>
      <c r="D16" s="28">
        <f>IFERROR(C16/2,0)</f>
        <v>0</v>
      </c>
      <c r="E16" s="22" t="str">
        <f>IF(C16/2&gt;=0.8,"BIEN",IF(C16/2&gt;=0.5,"EN PROGRESO",IF(C16/2&gt;0,"ACCION URGENTE","SIN INICIAR")))</f>
        <v>SIN INICIAR</v>
      </c>
    </row>
    <row r="17" spans="1:5">
      <c r="A17" s="23" t="s">
        <v>57</v>
      </c>
      <c r="B17" s="29">
        <v>5</v>
      </c>
      <c r="C17" s="30">
        <f>COUNTIFS(Checklist!B3:B36,"Día del lanzamiento",Checklist!F3:F36,"OK")</f>
        <v>0</v>
      </c>
      <c r="D17" s="31">
        <f>IFERROR(C17/5,0)</f>
        <v>0</v>
      </c>
      <c r="E17" s="25" t="str">
        <f>IF(C17/5&gt;=0.8,"BIEN",IF(C17/5&gt;=0.5,"EN PROGRESO",IF(C17/5&gt;0,"ACCION URGENTE","SIN INICIAR")))</f>
        <v>SIN INICIAR</v>
      </c>
    </row>
    <row r="18" spans="1:5">
      <c r="A18" s="20" t="s">
        <v>68</v>
      </c>
      <c r="B18" s="26">
        <v>5</v>
      </c>
      <c r="C18" s="27">
        <f>COUNTIFS(Checklist!B3:B36,"Primera semana",Checklist!F3:F36,"OK")</f>
        <v>0</v>
      </c>
      <c r="D18" s="28">
        <f>IFERROR(C18/5,0)</f>
        <v>0</v>
      </c>
      <c r="E18" s="22" t="str">
        <f>IF(C18/5&gt;=0.8,"BIEN",IF(C18/5&gt;=0.5,"EN PROGRESO",IF(C18/5&gt;0,"ACCION URGENTE","SIN INICIAR")))</f>
        <v>SIN INICIAR</v>
      </c>
    </row>
    <row r="20" spans="1:5" ht="39.75" customHeight="1">
      <c r="A20" s="36" t="s">
        <v>94</v>
      </c>
      <c r="B20" s="36"/>
      <c r="C20" s="36"/>
      <c r="D20" s="36"/>
      <c r="E20" s="36"/>
    </row>
    <row r="21" spans="1:5" ht="48" customHeight="1">
      <c r="A21" s="37" t="s">
        <v>95</v>
      </c>
      <c r="B21" s="37"/>
      <c r="C21" s="37"/>
      <c r="D21" s="37"/>
      <c r="E21" s="37"/>
    </row>
  </sheetData>
  <mergeCells count="5">
    <mergeCell ref="A1:E1"/>
    <mergeCell ref="A2:E2"/>
    <mergeCell ref="A10:E10"/>
    <mergeCell ref="A20:E20"/>
    <mergeCell ref="A21:E2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LibreOffice/26.2.4.2$Windows_X86_64 LibreOffice_project/0229ac93fcf0d7cbc6376066c6f35021cef002dc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Checklist</vt:lpstr>
      <vt:lpstr>Dashboard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Usuario</cp:lastModifiedBy>
  <cp:revision>0</cp:revision>
  <dcterms:created xsi:type="dcterms:W3CDTF">2026-09-06T17:30:45Z</dcterms:created>
  <dcterms:modified xsi:type="dcterms:W3CDTF">2026-09-20T15:59:22Z</dcterms:modified>
  <dc:language>es-ES</dc:language>
</cp:coreProperties>
</file>